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autoCompressPictures="0"/>
  <bookViews>
    <workbookView xWindow="0" yWindow="60" windowWidth="24975" windowHeight="16440"/>
  </bookViews>
  <sheets>
    <sheet name="Стекло" sheetId="8" r:id="rId1"/>
    <sheet name="ЛДСП Эггер" sheetId="15" r:id="rId2"/>
  </sheets>
  <calcPr calcId="14562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1" i="8" l="1"/>
  <c r="E18" i="15"/>
  <c r="F11" i="8"/>
  <c r="F11" i="15"/>
  <c r="C18" i="15"/>
  <c r="C17" i="15"/>
  <c r="B21" i="8"/>
  <c r="D21" i="8"/>
  <c r="C20" i="8"/>
  <c r="E17" i="15"/>
  <c r="D18" i="15"/>
  <c r="D17" i="15"/>
  <c r="B17" i="8"/>
  <c r="C17" i="8"/>
  <c r="E11" i="15"/>
  <c r="G11" i="15"/>
  <c r="E10" i="15"/>
  <c r="G10" i="15"/>
  <c r="E9" i="15"/>
  <c r="G9" i="15"/>
  <c r="E8" i="15"/>
  <c r="G8" i="15"/>
  <c r="B20" i="8"/>
  <c r="D18" i="8"/>
  <c r="D19" i="8"/>
  <c r="D16" i="8"/>
  <c r="E21" i="8"/>
  <c r="E20" i="8"/>
  <c r="E19" i="8"/>
  <c r="E18" i="8"/>
  <c r="E17" i="8"/>
  <c r="E16" i="8"/>
  <c r="E10" i="8"/>
  <c r="G10" i="8"/>
  <c r="E11" i="8"/>
  <c r="G11" i="8"/>
  <c r="E9" i="8"/>
  <c r="G9" i="8"/>
  <c r="E8" i="8"/>
  <c r="G8" i="8"/>
  <c r="D17" i="8"/>
  <c r="F17" i="15"/>
  <c r="G17" i="15"/>
  <c r="F18" i="15"/>
  <c r="G18" i="15"/>
  <c r="G12" i="15"/>
  <c r="F19" i="8"/>
  <c r="F16" i="8"/>
  <c r="F21" i="8"/>
  <c r="F18" i="8"/>
  <c r="F17" i="8"/>
  <c r="D20" i="8"/>
  <c r="F20" i="8"/>
  <c r="G12" i="8"/>
  <c r="H17" i="15"/>
  <c r="H18" i="15"/>
  <c r="G17" i="8"/>
  <c r="G18" i="8"/>
  <c r="G16" i="8"/>
  <c r="G19" i="8"/>
  <c r="G21" i="8"/>
  <c r="G20" i="8"/>
</calcChain>
</file>

<file path=xl/sharedStrings.xml><?xml version="1.0" encoding="utf-8"?>
<sst xmlns="http://schemas.openxmlformats.org/spreadsheetml/2006/main" count="61" uniqueCount="34">
  <si>
    <t>рамка верхняя</t>
  </si>
  <si>
    <t>рамка нижняя</t>
  </si>
  <si>
    <t>наименование</t>
  </si>
  <si>
    <t>длина</t>
  </si>
  <si>
    <t>вес</t>
  </si>
  <si>
    <t>рамка средняя</t>
  </si>
  <si>
    <t>артикул</t>
  </si>
  <si>
    <t>CKRU 0412</t>
  </si>
  <si>
    <t>CKRU 0413</t>
  </si>
  <si>
    <t>вертикальный профиль</t>
  </si>
  <si>
    <t>CKRU 0409</t>
  </si>
  <si>
    <t>CKRU 0408</t>
  </si>
  <si>
    <t>количество</t>
  </si>
  <si>
    <t>весом</t>
  </si>
  <si>
    <t>вес ед.</t>
  </si>
  <si>
    <t>РАСЧЕТ ВЕСА ДВЕРНОЙ РАМКИ С НАПОЛНЕНИЕМ СТЕКЛО</t>
  </si>
  <si>
    <t>деталь</t>
  </si>
  <si>
    <t>ПРОФИЛЬ</t>
  </si>
  <si>
    <t>толщина</t>
  </si>
  <si>
    <t>двери</t>
  </si>
  <si>
    <t>СТЕКЛО</t>
  </si>
  <si>
    <t>вес на м.кв.</t>
  </si>
  <si>
    <t>вес в изделии</t>
  </si>
  <si>
    <t>ширина</t>
  </si>
  <si>
    <t>высота</t>
  </si>
  <si>
    <t>площадь</t>
  </si>
  <si>
    <t>введите высоту двери:</t>
  </si>
  <si>
    <t>введите ширину двери:</t>
  </si>
  <si>
    <t>введите количество средних рамок</t>
  </si>
  <si>
    <t>ЛДСП "ЭГГЕР"</t>
  </si>
  <si>
    <t>вставка</t>
  </si>
  <si>
    <t>лист</t>
  </si>
  <si>
    <t>РАСЧЕТ ВЕСА ДВЕРНОЙ РАМКИ С НАПОЛНЕНИЕМ ЛДСП "ЭГГЕР"</t>
  </si>
  <si>
    <r>
      <t>толщина (</t>
    </r>
    <r>
      <rPr>
        <sz val="10"/>
        <color rgb="FFFF0000"/>
        <rFont val="Calibri"/>
        <family val="2"/>
        <charset val="204"/>
        <scheme val="minor"/>
      </rPr>
      <t>красным - базовые</t>
    </r>
    <r>
      <rPr>
        <sz val="10"/>
        <color theme="1"/>
        <rFont val="Calibri"/>
        <family val="2"/>
        <charset val="204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</si>
</sst>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&quot; шт.&quot;"/>
    <numFmt numFmtId="165" formatCode="#,##0.000&quot; кг&quot;"/>
    <numFmt numFmtId="166" formatCode="#,##0.000&quot; м&quot;"/>
    <numFmt numFmtId="167" formatCode="0.000"/>
    <numFmt numFmtId="168" formatCode="#,##0&quot; мм&quot;"/>
    <numFmt numFmtId="169" formatCode="#,##0.000&quot; м.кв.&quot;"/>
  </numFmts>
  <fonts count="13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sz val="9"/>
      <color theme="3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2"/>
      <color rgb="FFFFFF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theme="3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7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166" fontId="3" fillId="0" borderId="1" xfId="0" applyNumberFormat="1" applyFont="1" applyBorder="1" applyAlignment="1">
      <alignment horizontal="right" vertical="center"/>
    </xf>
    <xf numFmtId="165" fontId="4" fillId="0" borderId="1" xfId="0" applyNumberFormat="1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165" fontId="7" fillId="0" borderId="1" xfId="0" applyNumberFormat="1" applyFont="1" applyBorder="1" applyAlignment="1">
      <alignment vertical="center"/>
    </xf>
    <xf numFmtId="165" fontId="2" fillId="3" borderId="0" xfId="0" applyNumberFormat="1" applyFont="1" applyFill="1" applyAlignment="1">
      <alignment vertical="center"/>
    </xf>
    <xf numFmtId="164" fontId="8" fillId="0" borderId="1" xfId="0" applyNumberFormat="1" applyFont="1" applyFill="1" applyBorder="1" applyAlignment="1">
      <alignment horizontal="right" vertical="center"/>
    </xf>
    <xf numFmtId="164" fontId="5" fillId="4" borderId="1" xfId="0" applyNumberFormat="1" applyFont="1" applyFill="1" applyBorder="1" applyAlignment="1">
      <alignment horizontal="right" vertical="center"/>
    </xf>
    <xf numFmtId="167" fontId="0" fillId="0" borderId="0" xfId="0" applyNumberFormat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165" fontId="0" fillId="0" borderId="1" xfId="0" applyNumberFormat="1" applyBorder="1" applyAlignment="1">
      <alignment vertical="center"/>
    </xf>
    <xf numFmtId="165" fontId="6" fillId="0" borderId="1" xfId="0" applyNumberFormat="1" applyFont="1" applyFill="1" applyBorder="1" applyAlignment="1">
      <alignment vertical="center"/>
    </xf>
    <xf numFmtId="165" fontId="6" fillId="0" borderId="1" xfId="0" applyNumberFormat="1" applyFont="1" applyBorder="1" applyAlignment="1">
      <alignment vertical="center"/>
    </xf>
    <xf numFmtId="165" fontId="9" fillId="0" borderId="1" xfId="0" applyNumberFormat="1" applyFont="1" applyBorder="1" applyAlignment="1">
      <alignment vertical="center"/>
    </xf>
    <xf numFmtId="168" fontId="10" fillId="0" borderId="1" xfId="0" applyNumberFormat="1" applyFont="1" applyFill="1" applyBorder="1" applyAlignment="1">
      <alignment vertical="center"/>
    </xf>
    <xf numFmtId="165" fontId="0" fillId="0" borderId="1" xfId="0" applyNumberFormat="1" applyFont="1" applyBorder="1" applyAlignment="1">
      <alignment vertical="center"/>
    </xf>
    <xf numFmtId="169" fontId="3" fillId="0" borderId="1" xfId="0" applyNumberFormat="1" applyFont="1" applyBorder="1" applyAlignment="1">
      <alignment horizontal="right" vertical="center"/>
    </xf>
    <xf numFmtId="165" fontId="2" fillId="3" borderId="1" xfId="0" applyNumberFormat="1" applyFont="1" applyFill="1" applyBorder="1" applyAlignment="1">
      <alignment vertical="center"/>
    </xf>
    <xf numFmtId="166" fontId="5" fillId="4" borderId="1" xfId="0" applyNumberFormat="1" applyFont="1" applyFill="1" applyBorder="1" applyAlignment="1">
      <alignment vertical="center"/>
    </xf>
    <xf numFmtId="168" fontId="12" fillId="0" borderId="1" xfId="0" applyNumberFormat="1" applyFont="1" applyFill="1" applyBorder="1" applyAlignment="1">
      <alignment vertical="center"/>
    </xf>
    <xf numFmtId="168" fontId="11" fillId="0" borderId="1" xfId="0" applyNumberFormat="1" applyFont="1" applyFill="1" applyBorder="1" applyAlignment="1">
      <alignment vertical="center"/>
    </xf>
    <xf numFmtId="0" fontId="2" fillId="5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zoomScale="110" zoomScaleNormal="110" zoomScalePageLayoutView="110" workbookViewId="0">
      <selection activeCell="K7" sqref="K7"/>
    </sheetView>
  </sheetViews>
  <sheetFormatPr defaultColWidth="9.140625" defaultRowHeight="15" x14ac:dyDescent="0.25"/>
  <cols>
    <col min="1" max="1" width="34.28515625" style="1" bestFit="1" customWidth="1"/>
    <col min="2" max="2" width="12.7109375" style="1" bestFit="1" customWidth="1"/>
    <col min="3" max="3" width="6.7109375" style="1" bestFit="1" customWidth="1"/>
    <col min="4" max="4" width="9" style="1" bestFit="1" customWidth="1"/>
    <col min="5" max="5" width="10.42578125" style="1" bestFit="1" customWidth="1"/>
    <col min="6" max="6" width="12.28515625" style="1" bestFit="1" customWidth="1"/>
    <col min="7" max="7" width="10.140625" style="1" bestFit="1" customWidth="1"/>
    <col min="8" max="8" width="1.42578125" style="1" customWidth="1"/>
    <col min="9" max="16384" width="9.140625" style="1"/>
  </cols>
  <sheetData>
    <row r="1" spans="1:11" ht="15.75" x14ac:dyDescent="0.25">
      <c r="A1" s="6" t="s">
        <v>27</v>
      </c>
      <c r="B1" s="23">
        <v>1.0189999999999999</v>
      </c>
    </row>
    <row r="2" spans="1:11" ht="15" customHeight="1" x14ac:dyDescent="0.25">
      <c r="A2" s="6" t="s">
        <v>26</v>
      </c>
      <c r="B2" s="23">
        <v>2.4390000000000001</v>
      </c>
    </row>
    <row r="3" spans="1:11" ht="15" customHeight="1" x14ac:dyDescent="0.25">
      <c r="A3" s="6" t="s">
        <v>28</v>
      </c>
      <c r="B3" s="12">
        <v>0</v>
      </c>
    </row>
    <row r="4" spans="1:11" ht="3.75" customHeight="1" x14ac:dyDescent="0.25">
      <c r="A4" s="6"/>
    </row>
    <row r="5" spans="1:11" ht="15.75" x14ac:dyDescent="0.25">
      <c r="A5" s="27" t="s">
        <v>15</v>
      </c>
      <c r="B5" s="27"/>
      <c r="C5" s="27"/>
      <c r="D5" s="27"/>
      <c r="E5" s="27"/>
      <c r="F5" s="27"/>
      <c r="G5" s="27"/>
    </row>
    <row r="6" spans="1:11" ht="15.75" x14ac:dyDescent="0.25">
      <c r="A6" s="26" t="s">
        <v>17</v>
      </c>
      <c r="B6" s="26"/>
      <c r="C6" s="26"/>
      <c r="D6" s="26"/>
      <c r="E6" s="26"/>
      <c r="F6" s="26"/>
      <c r="G6" s="26"/>
    </row>
    <row r="7" spans="1:11" x14ac:dyDescent="0.25">
      <c r="A7" s="7" t="s">
        <v>2</v>
      </c>
      <c r="B7" s="7" t="s">
        <v>6</v>
      </c>
      <c r="C7" s="7" t="s">
        <v>3</v>
      </c>
      <c r="D7" s="7" t="s">
        <v>14</v>
      </c>
      <c r="E7" s="7" t="s">
        <v>16</v>
      </c>
      <c r="F7" s="7" t="s">
        <v>12</v>
      </c>
      <c r="G7" s="7" t="s">
        <v>13</v>
      </c>
    </row>
    <row r="8" spans="1:11" x14ac:dyDescent="0.25">
      <c r="A8" s="2" t="s">
        <v>9</v>
      </c>
      <c r="B8" s="3" t="s">
        <v>8</v>
      </c>
      <c r="C8" s="4">
        <v>5.4</v>
      </c>
      <c r="D8" s="9">
        <v>3.726</v>
      </c>
      <c r="E8" s="4">
        <f>B2</f>
        <v>2.4390000000000001</v>
      </c>
      <c r="F8" s="11">
        <v>2</v>
      </c>
      <c r="G8" s="5">
        <f>D8/C8*E8*F8</f>
        <v>3.3658199999999998</v>
      </c>
      <c r="K8" s="13"/>
    </row>
    <row r="9" spans="1:11" x14ac:dyDescent="0.25">
      <c r="A9" s="2" t="s">
        <v>0</v>
      </c>
      <c r="B9" s="3" t="s">
        <v>10</v>
      </c>
      <c r="C9" s="4">
        <v>5</v>
      </c>
      <c r="D9" s="9">
        <v>2.395</v>
      </c>
      <c r="E9" s="4">
        <f>$B$1-0.078</f>
        <v>0.94099999999999995</v>
      </c>
      <c r="F9" s="11">
        <v>1</v>
      </c>
      <c r="G9" s="5">
        <f t="shared" ref="G9:G11" si="0">D9/C9*E9*F9</f>
        <v>0.45073899999999995</v>
      </c>
      <c r="I9" s="13"/>
      <c r="K9" s="13"/>
    </row>
    <row r="10" spans="1:11" x14ac:dyDescent="0.25">
      <c r="A10" s="2" t="s">
        <v>1</v>
      </c>
      <c r="B10" s="3" t="s">
        <v>11</v>
      </c>
      <c r="C10" s="4">
        <v>5</v>
      </c>
      <c r="D10" s="9">
        <v>1.85</v>
      </c>
      <c r="E10" s="4">
        <f t="shared" ref="E10:E11" si="1">$B$1-0.078</f>
        <v>0.94099999999999995</v>
      </c>
      <c r="F10" s="11">
        <v>1</v>
      </c>
      <c r="G10" s="5">
        <f t="shared" si="0"/>
        <v>0.34816999999999998</v>
      </c>
      <c r="I10" s="13"/>
      <c r="K10" s="13"/>
    </row>
    <row r="11" spans="1:11" x14ac:dyDescent="0.25">
      <c r="A11" s="2" t="s">
        <v>5</v>
      </c>
      <c r="B11" s="3" t="s">
        <v>7</v>
      </c>
      <c r="C11" s="4">
        <v>5</v>
      </c>
      <c r="D11" s="9">
        <v>2.9249999999999998</v>
      </c>
      <c r="E11" s="4">
        <f t="shared" si="1"/>
        <v>0.94099999999999995</v>
      </c>
      <c r="F11" s="11">
        <f>B3</f>
        <v>0</v>
      </c>
      <c r="G11" s="5">
        <f t="shared" si="0"/>
        <v>0</v>
      </c>
      <c r="I11" s="13"/>
      <c r="K11" s="13"/>
    </row>
    <row r="12" spans="1:11" ht="15.75" x14ac:dyDescent="0.25">
      <c r="G12" s="10">
        <f>SUM(G8:G11)</f>
        <v>4.1647289999999995</v>
      </c>
    </row>
    <row r="13" spans="1:11" ht="4.5" customHeight="1" x14ac:dyDescent="0.25"/>
    <row r="14" spans="1:11" ht="15.75" x14ac:dyDescent="0.25">
      <c r="A14" s="26" t="s">
        <v>20</v>
      </c>
      <c r="B14" s="26"/>
      <c r="C14" s="26"/>
      <c r="D14" s="26"/>
      <c r="E14" s="26"/>
      <c r="F14" s="26"/>
      <c r="G14" s="8" t="s">
        <v>4</v>
      </c>
    </row>
    <row r="15" spans="1:11" x14ac:dyDescent="0.25">
      <c r="A15" s="7" t="s">
        <v>33</v>
      </c>
      <c r="B15" s="7" t="s">
        <v>23</v>
      </c>
      <c r="C15" s="7" t="s">
        <v>24</v>
      </c>
      <c r="D15" s="7" t="s">
        <v>25</v>
      </c>
      <c r="E15" s="7" t="s">
        <v>21</v>
      </c>
      <c r="F15" s="7" t="s">
        <v>22</v>
      </c>
      <c r="G15" s="14" t="s">
        <v>19</v>
      </c>
    </row>
    <row r="16" spans="1:11" ht="15.75" x14ac:dyDescent="0.25">
      <c r="A16" s="24">
        <v>3</v>
      </c>
      <c r="B16" s="4"/>
      <c r="C16" s="4"/>
      <c r="D16" s="21">
        <f t="shared" ref="D16:D21" si="2">B16*C16</f>
        <v>0</v>
      </c>
      <c r="E16" s="15">
        <f t="shared" ref="E16:E21" si="3">1*A16*2.5</f>
        <v>7.5</v>
      </c>
      <c r="F16" s="16">
        <f t="shared" ref="F16:F21" si="4">D16*0.99*E16</f>
        <v>0</v>
      </c>
      <c r="G16" s="16">
        <f>F16+$G$12</f>
        <v>4.1647289999999995</v>
      </c>
    </row>
    <row r="17" spans="1:7" ht="15.75" x14ac:dyDescent="0.25">
      <c r="A17" s="19">
        <v>4</v>
      </c>
      <c r="B17" s="4">
        <f>$B$1-0.063</f>
        <v>0.95599999999999996</v>
      </c>
      <c r="C17" s="4">
        <f>$B$2-0.047-0.011*$F$11</f>
        <v>2.3919999999999999</v>
      </c>
      <c r="D17" s="21">
        <f t="shared" si="2"/>
        <v>2.2867519999999999</v>
      </c>
      <c r="E17" s="17">
        <f t="shared" si="3"/>
        <v>10</v>
      </c>
      <c r="F17" s="16">
        <f t="shared" si="4"/>
        <v>22.638844799999998</v>
      </c>
      <c r="G17" s="22">
        <f t="shared" ref="G17:G21" si="5">F17+$G$12</f>
        <v>26.803573799999995</v>
      </c>
    </row>
    <row r="18" spans="1:7" ht="15.75" x14ac:dyDescent="0.25">
      <c r="A18" s="24">
        <v>5</v>
      </c>
      <c r="B18" s="4"/>
      <c r="C18" s="4"/>
      <c r="D18" s="21">
        <f t="shared" si="2"/>
        <v>0</v>
      </c>
      <c r="E18" s="20">
        <f t="shared" si="3"/>
        <v>12.5</v>
      </c>
      <c r="F18" s="16">
        <f t="shared" si="4"/>
        <v>0</v>
      </c>
      <c r="G18" s="16">
        <f t="shared" si="5"/>
        <v>4.1647289999999995</v>
      </c>
    </row>
    <row r="19" spans="1:7" ht="15.75" x14ac:dyDescent="0.25">
      <c r="A19" s="24">
        <v>6</v>
      </c>
      <c r="B19" s="4"/>
      <c r="C19" s="4"/>
      <c r="D19" s="21">
        <f t="shared" si="2"/>
        <v>0</v>
      </c>
      <c r="E19" s="20">
        <f t="shared" si="3"/>
        <v>15</v>
      </c>
      <c r="F19" s="16">
        <f t="shared" si="4"/>
        <v>0</v>
      </c>
      <c r="G19" s="16">
        <f t="shared" si="5"/>
        <v>4.1647289999999995</v>
      </c>
    </row>
    <row r="20" spans="1:7" ht="15.75" x14ac:dyDescent="0.25">
      <c r="A20" s="19">
        <v>8</v>
      </c>
      <c r="B20" s="4">
        <f>$B$1-0.062</f>
        <v>0.95699999999999985</v>
      </c>
      <c r="C20" s="4">
        <f>$B$2-0.046-0.01*$F$11</f>
        <v>2.3930000000000002</v>
      </c>
      <c r="D20" s="21">
        <f t="shared" si="2"/>
        <v>2.2901009999999999</v>
      </c>
      <c r="E20" s="17">
        <f t="shared" si="3"/>
        <v>20</v>
      </c>
      <c r="F20" s="16">
        <f t="shared" si="4"/>
        <v>45.343999799999999</v>
      </c>
      <c r="G20" s="22">
        <f t="shared" si="5"/>
        <v>49.5087288</v>
      </c>
    </row>
    <row r="21" spans="1:7" ht="15.75" x14ac:dyDescent="0.25">
      <c r="A21" s="24">
        <v>10</v>
      </c>
      <c r="B21" s="4">
        <f>$B$1-0.06</f>
        <v>0.95899999999999985</v>
      </c>
      <c r="C21" s="4">
        <f>$B$2-0.044-0.008*$F$11</f>
        <v>2.395</v>
      </c>
      <c r="D21" s="21">
        <f t="shared" si="2"/>
        <v>2.2968049999999995</v>
      </c>
      <c r="E21" s="15">
        <f t="shared" si="3"/>
        <v>25</v>
      </c>
      <c r="F21" s="16">
        <f t="shared" si="4"/>
        <v>56.845923749999997</v>
      </c>
      <c r="G21" s="22">
        <f t="shared" si="5"/>
        <v>61.010652749999998</v>
      </c>
    </row>
  </sheetData>
  <mergeCells count="3">
    <mergeCell ref="A14:F14"/>
    <mergeCell ref="A5:G5"/>
    <mergeCell ref="A6:G6"/>
  </mergeCells>
  <pageMargins left="0.70866141732283472" right="0.70866141732283472" top="0.74803149606299213" bottom="0.74803149606299213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zoomScale="110" zoomScaleNormal="110" zoomScalePageLayoutView="110" workbookViewId="0">
      <selection activeCell="E18" sqref="E18"/>
    </sheetView>
  </sheetViews>
  <sheetFormatPr defaultColWidth="9.140625" defaultRowHeight="15" x14ac:dyDescent="0.25"/>
  <cols>
    <col min="1" max="1" width="34.28515625" style="1" bestFit="1" customWidth="1"/>
    <col min="2" max="2" width="9.42578125" style="1" bestFit="1" customWidth="1"/>
    <col min="3" max="3" width="9" style="1" bestFit="1" customWidth="1"/>
    <col min="4" max="4" width="7.42578125" style="1" bestFit="1" customWidth="1"/>
    <col min="5" max="5" width="6.7109375" style="1" bestFit="1" customWidth="1"/>
    <col min="6" max="6" width="10.42578125" style="1" bestFit="1" customWidth="1"/>
    <col min="7" max="7" width="9" style="1" bestFit="1" customWidth="1"/>
    <col min="8" max="8" width="10.140625" style="1" bestFit="1" customWidth="1"/>
    <col min="9" max="9" width="12.28515625" style="1" bestFit="1" customWidth="1"/>
    <col min="10" max="10" width="11.28515625" style="1" bestFit="1" customWidth="1"/>
    <col min="11" max="16384" width="9.140625" style="1"/>
  </cols>
  <sheetData>
    <row r="1" spans="1:11" ht="15.75" x14ac:dyDescent="0.25">
      <c r="A1" s="6" t="s">
        <v>27</v>
      </c>
      <c r="B1" s="23">
        <v>1.5</v>
      </c>
    </row>
    <row r="2" spans="1:11" ht="15" customHeight="1" x14ac:dyDescent="0.25">
      <c r="A2" s="6" t="s">
        <v>26</v>
      </c>
      <c r="B2" s="23">
        <v>2.5</v>
      </c>
    </row>
    <row r="3" spans="1:11" ht="15" customHeight="1" x14ac:dyDescent="0.25">
      <c r="A3" s="6" t="s">
        <v>28</v>
      </c>
      <c r="B3" s="12">
        <v>1</v>
      </c>
    </row>
    <row r="4" spans="1:11" ht="5.25" customHeight="1" x14ac:dyDescent="0.25">
      <c r="A4" s="6"/>
    </row>
    <row r="5" spans="1:11" ht="15.75" x14ac:dyDescent="0.25">
      <c r="A5" s="27" t="s">
        <v>32</v>
      </c>
      <c r="B5" s="27"/>
      <c r="C5" s="27"/>
      <c r="D5" s="27"/>
      <c r="E5" s="27"/>
      <c r="F5" s="27"/>
      <c r="G5" s="27"/>
    </row>
    <row r="6" spans="1:11" ht="15.75" x14ac:dyDescent="0.25">
      <c r="A6" s="26" t="s">
        <v>17</v>
      </c>
      <c r="B6" s="26"/>
      <c r="C6" s="26"/>
      <c r="D6" s="26"/>
      <c r="E6" s="26"/>
      <c r="F6" s="26"/>
      <c r="G6" s="26"/>
    </row>
    <row r="7" spans="1:11" x14ac:dyDescent="0.25">
      <c r="A7" s="7" t="s">
        <v>2</v>
      </c>
      <c r="B7" s="7" t="s">
        <v>6</v>
      </c>
      <c r="C7" s="7" t="s">
        <v>3</v>
      </c>
      <c r="D7" s="7" t="s">
        <v>14</v>
      </c>
      <c r="E7" s="7" t="s">
        <v>16</v>
      </c>
      <c r="F7" s="7" t="s">
        <v>12</v>
      </c>
      <c r="G7" s="7" t="s">
        <v>13</v>
      </c>
    </row>
    <row r="8" spans="1:11" x14ac:dyDescent="0.25">
      <c r="A8" s="2" t="s">
        <v>9</v>
      </c>
      <c r="B8" s="3" t="s">
        <v>8</v>
      </c>
      <c r="C8" s="4">
        <v>5.4</v>
      </c>
      <c r="D8" s="9">
        <v>3.726</v>
      </c>
      <c r="E8" s="4">
        <f>B2</f>
        <v>2.5</v>
      </c>
      <c r="F8" s="11">
        <v>2</v>
      </c>
      <c r="G8" s="5">
        <f>D8/C8*E8*F8</f>
        <v>3.4499999999999997</v>
      </c>
      <c r="K8" s="13"/>
    </row>
    <row r="9" spans="1:11" x14ac:dyDescent="0.25">
      <c r="A9" s="2" t="s">
        <v>0</v>
      </c>
      <c r="B9" s="3" t="s">
        <v>10</v>
      </c>
      <c r="C9" s="4">
        <v>5</v>
      </c>
      <c r="D9" s="9">
        <v>2.395</v>
      </c>
      <c r="E9" s="4">
        <f>$B$1-0.078</f>
        <v>1.4219999999999999</v>
      </c>
      <c r="F9" s="11">
        <v>1</v>
      </c>
      <c r="G9" s="5">
        <f t="shared" ref="G9:G11" si="0">D9/C9*E9*F9</f>
        <v>0.68113799999999991</v>
      </c>
      <c r="I9" s="13"/>
      <c r="K9" s="13"/>
    </row>
    <row r="10" spans="1:11" x14ac:dyDescent="0.25">
      <c r="A10" s="2" t="s">
        <v>1</v>
      </c>
      <c r="B10" s="3" t="s">
        <v>11</v>
      </c>
      <c r="C10" s="4">
        <v>5</v>
      </c>
      <c r="D10" s="9">
        <v>1.85</v>
      </c>
      <c r="E10" s="4">
        <f t="shared" ref="E10:E11" si="1">$B$1-0.078</f>
        <v>1.4219999999999999</v>
      </c>
      <c r="F10" s="11">
        <v>1</v>
      </c>
      <c r="G10" s="5">
        <f t="shared" si="0"/>
        <v>0.52613999999999994</v>
      </c>
      <c r="I10" s="13"/>
      <c r="K10" s="13"/>
    </row>
    <row r="11" spans="1:11" x14ac:dyDescent="0.25">
      <c r="A11" s="2" t="s">
        <v>5</v>
      </c>
      <c r="B11" s="3" t="s">
        <v>7</v>
      </c>
      <c r="C11" s="4">
        <v>5</v>
      </c>
      <c r="D11" s="9">
        <v>2.9249999999999998</v>
      </c>
      <c r="E11" s="4">
        <f t="shared" si="1"/>
        <v>1.4219999999999999</v>
      </c>
      <c r="F11" s="11">
        <f>B3</f>
        <v>1</v>
      </c>
      <c r="G11" s="5">
        <f t="shared" si="0"/>
        <v>0.83186999999999989</v>
      </c>
      <c r="I11" s="13"/>
      <c r="K11" s="13"/>
    </row>
    <row r="12" spans="1:11" ht="15.75" x14ac:dyDescent="0.25">
      <c r="G12" s="10">
        <f>SUM(G8:G11)</f>
        <v>5.4891480000000001</v>
      </c>
    </row>
    <row r="13" spans="1:11" ht="4.5" customHeight="1" x14ac:dyDescent="0.25"/>
    <row r="14" spans="1:11" ht="15.75" x14ac:dyDescent="0.25">
      <c r="A14" s="26" t="s">
        <v>29</v>
      </c>
      <c r="B14" s="26"/>
      <c r="C14" s="26"/>
      <c r="D14" s="26"/>
      <c r="E14" s="26"/>
      <c r="F14" s="26"/>
      <c r="G14" s="26"/>
      <c r="H14" s="26"/>
    </row>
    <row r="15" spans="1:11" x14ac:dyDescent="0.25">
      <c r="A15" s="28" t="s">
        <v>31</v>
      </c>
      <c r="B15" s="28"/>
      <c r="C15" s="28"/>
      <c r="D15" s="28" t="s">
        <v>30</v>
      </c>
      <c r="E15" s="28"/>
      <c r="F15" s="28"/>
      <c r="G15" s="28"/>
      <c r="H15" s="8" t="s">
        <v>4</v>
      </c>
    </row>
    <row r="16" spans="1:11" x14ac:dyDescent="0.25">
      <c r="A16" s="7" t="s">
        <v>18</v>
      </c>
      <c r="B16" s="7" t="s">
        <v>4</v>
      </c>
      <c r="C16" s="7" t="s">
        <v>25</v>
      </c>
      <c r="D16" s="7" t="s">
        <v>23</v>
      </c>
      <c r="E16" s="7" t="s">
        <v>24</v>
      </c>
      <c r="F16" s="7" t="s">
        <v>25</v>
      </c>
      <c r="G16" s="7" t="s">
        <v>4</v>
      </c>
      <c r="H16" s="14" t="s">
        <v>19</v>
      </c>
    </row>
    <row r="17" spans="1:8" ht="15.75" x14ac:dyDescent="0.25">
      <c r="A17" s="25">
        <v>8</v>
      </c>
      <c r="B17" s="18">
        <v>38</v>
      </c>
      <c r="C17" s="21">
        <f>2.8*2.07</f>
        <v>5.7959999999999994</v>
      </c>
      <c r="D17" s="4">
        <f>$B$1-0.062</f>
        <v>1.4379999999999999</v>
      </c>
      <c r="E17" s="4">
        <f>$B$2-0.046-0.01*$F$11</f>
        <v>2.4440000000000004</v>
      </c>
      <c r="F17" s="21">
        <f>D17*E17</f>
        <v>3.5144720000000005</v>
      </c>
      <c r="G17" s="18">
        <f>B17/C17*F17</f>
        <v>23.04174189095929</v>
      </c>
      <c r="H17" s="22">
        <f>G17+$G$12</f>
        <v>28.530889890959291</v>
      </c>
    </row>
    <row r="18" spans="1:8" ht="15.75" x14ac:dyDescent="0.25">
      <c r="A18" s="24">
        <v>10</v>
      </c>
      <c r="B18" s="18">
        <v>47</v>
      </c>
      <c r="C18" s="21">
        <f>2.8*2.07</f>
        <v>5.7959999999999994</v>
      </c>
      <c r="D18" s="4">
        <f>$B$1-0.06</f>
        <v>1.44</v>
      </c>
      <c r="E18" s="4">
        <f>$B$2-0.044-0.008*$F$11</f>
        <v>2.448</v>
      </c>
      <c r="F18" s="21">
        <f>D18*E18</f>
        <v>3.5251199999999998</v>
      </c>
      <c r="G18" s="18">
        <f>B18/C18*F18</f>
        <v>28.585341614906831</v>
      </c>
      <c r="H18" s="22">
        <f>G18+$G$12</f>
        <v>34.074489614906831</v>
      </c>
    </row>
  </sheetData>
  <mergeCells count="5">
    <mergeCell ref="A5:G5"/>
    <mergeCell ref="A6:G6"/>
    <mergeCell ref="A15:C15"/>
    <mergeCell ref="D15:G15"/>
    <mergeCell ref="A14:H14"/>
  </mergeCells>
  <pageMargins left="0.70866141732283472" right="0.70866141732283472" top="0.74803149606299213" bottom="0.74803149606299213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Стекло</vt:lpstr>
      <vt:lpstr>ЛДСП Эггер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cp:lastPrinted>2014-07-29T06:38:23Z</cp:lastPrinted>
  <dcterms:created xsi:type="dcterms:W3CDTF">2013-06-10T07:02:52Z</dcterms:created>
  <dcterms:modified xsi:type="dcterms:W3CDTF">2016-04-06T06:17:23Z</dcterms:modified>
</cp:coreProperties>
</file>